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<sst xmlns="http://schemas.openxmlformats.org/spreadsheetml/2006/main" count="172" uniqueCount="123">
  <si>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</si>
  <si>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</si>
  <si>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</si>
  <si>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</si>
  <si>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</si>
  <si>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</si>
  <si>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</si>
  <si>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</si>
  <si>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</si>
  <si>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</si>
  <si>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</si>
  <si>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</si>
  <si>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</si>
  <si>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</si>
  <si>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</si>
  <si>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</si>
  <si>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</si>
  <si>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</si>
  <si>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</si>
  <si>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</si>
  <si>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</si>
  <si>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</si>
  <si>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</si>
  <si>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</si>
  <si>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</si>
  <si>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</si>
  <si>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</si>
  <si>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</si>
  <si>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</si>
  <si>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</si>
  <si>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</si>
  <si>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</si>
  <si>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</si>
  <si>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</si>
  <si>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</si>
  <si>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</si>
  <si>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</si>
  <si>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</si>
  <si>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</si>
  <si>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</si>
  <si>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</si>
  <si>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</si>
  <si>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</si>
  <si>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</si>
  <si>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</si>
  <si>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</si>
  <si>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</si>
  <si>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</si>
  <si>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</si>
  <si>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</si>
  <si>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</si>
  <si>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</si>
  <si>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</si>
  <si>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</si>
  <si>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</si>
  <si>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</si>
  <si>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</si>
  <si>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</si>
  <si>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</si>
  <si>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</si>
  <si>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</si>
  <si>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</si>
  <si>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</si>
  <si>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</si>
  <si>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</si>
  <si>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</si>
  <si>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</si>
  <si>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</si>
  <si>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</si>
  <si>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</si>
  <si>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</si>
  <si>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</si>
  <si>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</si>
  <si>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</si>
  <si>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</si>
  <si>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</si>
  <si>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</si>
  <si>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</si>
  <si>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</si>
  <si>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</si>
  <si>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</si>
  <si>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</si>
  <si>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</si>
  <si>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</si>
  <si>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</si>
  <si>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</si>
  <si>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</si>
  <si>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</si>
  <si>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</si>
  <si>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</si>
  <si>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</si>
  <si>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</si>
  <si>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</si>
  <si>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</si>
  <si>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</si>
  <si>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</si>
  <si>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</si>
  <si>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</si>
  <si>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</si>
  <si>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</si>
  <si>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</si>
  <si>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</si>
  <si>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</si>
  <si>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</si>
  <si>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</si>
  <si>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</si>
  <si>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</si>
  <si>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</si>
  <si>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</si>
  <si>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</si>
  <si>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</si>
  <si>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</si>
  <si>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</si>
  <si>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</si>
  <si>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</si>
  <si>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</si>
  <si>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</si>
  <si>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</si>
  <si>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</si>
  <si>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</si>
  <si>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</si>
  <si>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</si>
  <si>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19.08.2016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</si>
</sst>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27199098"/>
        <c:axId val="43465291"/>
      </c:bar3D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65291"/>
        <c:crosses val="autoZero"/>
        <c:auto val="1"/>
        <c:lblOffset val="100"/>
        <c:tickLblSkip val="1"/>
        <c:noMultiLvlLbl val="0"/>
      </c:catAx>
      <c:valAx>
        <c:axId val="434652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0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55643300"/>
        <c:axId val="31027653"/>
      </c:bar3D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27653"/>
        <c:crosses val="autoZero"/>
        <c:auto val="1"/>
        <c:lblOffset val="100"/>
        <c:tickLblSkip val="1"/>
        <c:noMultiLvlLbl val="0"/>
      </c:catAx>
      <c:valAx>
        <c:axId val="31027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3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10813422"/>
        <c:axId val="30211935"/>
      </c:bar3DChart>
      <c:catAx>
        <c:axId val="10813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11935"/>
        <c:crosses val="autoZero"/>
        <c:auto val="1"/>
        <c:lblOffset val="100"/>
        <c:tickLblSkip val="1"/>
        <c:noMultiLvlLbl val="0"/>
      </c:catAx>
      <c:valAx>
        <c:axId val="30211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13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3471960"/>
        <c:axId val="31247641"/>
      </c:bar3DChart>
      <c:catAx>
        <c:axId val="347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7641"/>
        <c:crosses val="autoZero"/>
        <c:auto val="1"/>
        <c:lblOffset val="100"/>
        <c:tickLblSkip val="1"/>
        <c:noMultiLvlLbl val="0"/>
      </c:catAx>
      <c:valAx>
        <c:axId val="312476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19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12793314"/>
        <c:axId val="48030963"/>
      </c:bar3DChart>
      <c:catAx>
        <c:axId val="1279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30963"/>
        <c:crosses val="autoZero"/>
        <c:auto val="1"/>
        <c:lblOffset val="100"/>
        <c:tickLblSkip val="2"/>
        <c:noMultiLvlLbl val="0"/>
      </c:catAx>
      <c:valAx>
        <c:axId val="48030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93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29625484"/>
        <c:axId val="65302765"/>
      </c:bar3DChart>
      <c:catAx>
        <c:axId val="29625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02765"/>
        <c:crosses val="autoZero"/>
        <c:auto val="1"/>
        <c:lblOffset val="100"/>
        <c:tickLblSkip val="1"/>
        <c:noMultiLvlLbl val="0"/>
      </c:catAx>
      <c:valAx>
        <c:axId val="65302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25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50853974"/>
        <c:axId val="55032583"/>
      </c:bar3DChart>
      <c:catAx>
        <c:axId val="50853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32583"/>
        <c:crosses val="autoZero"/>
        <c:auto val="1"/>
        <c:lblOffset val="100"/>
        <c:tickLblSkip val="1"/>
        <c:noMultiLvlLbl val="0"/>
      </c:catAx>
      <c:valAx>
        <c:axId val="55032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3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25531200"/>
        <c:axId val="28454209"/>
      </c:bar3D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1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54761290"/>
        <c:axId val="23089563"/>
      </c:bar3D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6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</f>
        <v>255224.50000000003</v>
      </c>
      <c r="E6" s="3">
        <f>D6/D150*100</f>
        <v>28.414971961278745</v>
      </c>
      <c r="F6" s="3">
        <f>D6/B6*100</f>
        <v>88.02705537411875</v>
      </c>
      <c r="G6" s="3">
        <f aca="true" t="shared" si="0" ref="G6:G43">D6/C6*100</f>
        <v>57.29657515210646</v>
      </c>
      <c r="H6" s="51">
        <f>B6-D6</f>
        <v>34714.19999999998</v>
      </c>
      <c r="I6" s="51">
        <f aca="true" t="shared" si="1" ref="I6:I43">C6-D6</f>
        <v>190220.09999999995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</f>
        <v>111830.4</v>
      </c>
      <c r="E7" s="103">
        <f>D7/D6*100</f>
        <v>43.81648313543566</v>
      </c>
      <c r="F7" s="103">
        <f>D7/B7*100</f>
        <v>87.2840346418737</v>
      </c>
      <c r="G7" s="103">
        <f>D7/C7*100</f>
        <v>59.5166729112027</v>
      </c>
      <c r="H7" s="113">
        <f>B7-D7</f>
        <v>16292</v>
      </c>
      <c r="I7" s="113">
        <f t="shared" si="1"/>
        <v>76067.20000000001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75.45686248773136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0.014105228925906405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</f>
        <v>15042.000000000007</v>
      </c>
      <c r="E10" s="1">
        <f>D10/D6*100</f>
        <v>5.89363481954123</v>
      </c>
      <c r="F10" s="1">
        <f aca="true" t="shared" si="3" ref="F10:F41">D10/B10*100</f>
        <v>78.76794822114935</v>
      </c>
      <c r="G10" s="1">
        <f t="shared" si="0"/>
        <v>55.47605700292099</v>
      </c>
      <c r="H10" s="48">
        <f t="shared" si="2"/>
        <v>4054.5999999999913</v>
      </c>
      <c r="I10" s="48">
        <f t="shared" si="1"/>
        <v>12072.399999999994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</f>
        <v>31509.7</v>
      </c>
      <c r="E11" s="1">
        <f>D11/D6*100</f>
        <v>12.345875885739808</v>
      </c>
      <c r="F11" s="1">
        <f t="shared" si="3"/>
        <v>68.22969221641425</v>
      </c>
      <c r="G11" s="1">
        <f t="shared" si="0"/>
        <v>42.0236913983313</v>
      </c>
      <c r="H11" s="48">
        <f t="shared" si="2"/>
        <v>14672.100000000002</v>
      </c>
      <c r="I11" s="48">
        <f t="shared" si="1"/>
        <v>43471.100000000006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</f>
        <v>8015.700000000002</v>
      </c>
      <c r="E12" s="1">
        <f>D12/D6*100</f>
        <v>3.1406467639274447</v>
      </c>
      <c r="F12" s="1">
        <f t="shared" si="3"/>
        <v>88.8934480770084</v>
      </c>
      <c r="G12" s="1">
        <f t="shared" si="0"/>
        <v>54.38059701492538</v>
      </c>
      <c r="H12" s="48">
        <f t="shared" si="2"/>
        <v>1001.4999999999991</v>
      </c>
      <c r="I12" s="48">
        <f t="shared" si="1"/>
        <v>6724.299999999998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8036.7000000000835</v>
      </c>
      <c r="E13" s="1">
        <f>D13/D6*100</f>
        <v>3.1488748141342553</v>
      </c>
      <c r="F13" s="1">
        <f t="shared" si="3"/>
        <v>68.53802266777024</v>
      </c>
      <c r="G13" s="1">
        <f t="shared" si="0"/>
        <v>50.051379780655445</v>
      </c>
      <c r="H13" s="48">
        <f t="shared" si="2"/>
        <v>3689.199999999936</v>
      </c>
      <c r="I13" s="48">
        <f t="shared" si="1"/>
        <v>8020.199999999954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</f>
        <v>152383.6</v>
      </c>
      <c r="E18" s="3">
        <f>D18/D150*100</f>
        <v>16.96536077593928</v>
      </c>
      <c r="F18" s="3">
        <f>D18/B18*100</f>
        <v>87.58705043579822</v>
      </c>
      <c r="G18" s="3">
        <f t="shared" si="0"/>
        <v>58.561326918051435</v>
      </c>
      <c r="H18" s="51">
        <f>B18-D18</f>
        <v>21596</v>
      </c>
      <c r="I18" s="51">
        <f t="shared" si="1"/>
        <v>107828.4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</f>
        <v>113350.4</v>
      </c>
      <c r="E19" s="103">
        <f>D19/D18*100</f>
        <v>74.38490756223109</v>
      </c>
      <c r="F19" s="103">
        <f t="shared" si="3"/>
        <v>89.8422000838577</v>
      </c>
      <c r="G19" s="103">
        <f t="shared" si="0"/>
        <v>59.184751847852645</v>
      </c>
      <c r="H19" s="113">
        <f t="shared" si="2"/>
        <v>12815.700000000012</v>
      </c>
      <c r="I19" s="113">
        <f t="shared" si="1"/>
        <v>78169.20000000001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</f>
        <v>117695.8</v>
      </c>
      <c r="E20" s="1">
        <f>D20/D18*100</f>
        <v>77.23652676534745</v>
      </c>
      <c r="F20" s="1">
        <f t="shared" si="3"/>
        <v>91.99684838972414</v>
      </c>
      <c r="G20" s="1">
        <f t="shared" si="0"/>
        <v>62.08049337028406</v>
      </c>
      <c r="H20" s="48">
        <f t="shared" si="2"/>
        <v>10238.799999999988</v>
      </c>
      <c r="I20" s="48">
        <f t="shared" si="1"/>
        <v>71889.99999999999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</f>
        <v>13590.900000000001</v>
      </c>
      <c r="E21" s="1">
        <f>D21/D18*100</f>
        <v>8.918873159578853</v>
      </c>
      <c r="F21" s="1">
        <f t="shared" si="3"/>
        <v>80.5162414023946</v>
      </c>
      <c r="G21" s="1">
        <f t="shared" si="0"/>
        <v>61.47030488880447</v>
      </c>
      <c r="H21" s="48">
        <f t="shared" si="2"/>
        <v>3288.7999999999993</v>
      </c>
      <c r="I21" s="48">
        <f t="shared" si="1"/>
        <v>8518.799999999996</v>
      </c>
    </row>
    <row r="22" spans="1:9" ht="18">
      <c r="A22" s="26" t="s">
        <v>1</v>
      </c>
      <c r="B22" s="46">
        <f>2646.7+153</f>
        <v>2799.7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</f>
        <v>2468.3</v>
      </c>
      <c r="E22" s="1">
        <f>D22/D18*100</f>
        <v>1.6197937310839225</v>
      </c>
      <c r="F22" s="1">
        <f t="shared" si="3"/>
        <v>88.1630174661571</v>
      </c>
      <c r="G22" s="1">
        <f t="shared" si="0"/>
        <v>63.00058704918452</v>
      </c>
      <c r="H22" s="48">
        <f t="shared" si="2"/>
        <v>331.39999999999964</v>
      </c>
      <c r="I22" s="48">
        <f t="shared" si="1"/>
        <v>1449.6</v>
      </c>
    </row>
    <row r="23" spans="1:9" ht="18">
      <c r="A23" s="26" t="s">
        <v>0</v>
      </c>
      <c r="B23" s="46">
        <f>16470.6+144.8-20-153-0.9</f>
        <v>16441.499999999996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</f>
        <v>13985</v>
      </c>
      <c r="E23" s="1">
        <f>D23/D18*100</f>
        <v>9.177496790993256</v>
      </c>
      <c r="F23" s="1">
        <f t="shared" si="3"/>
        <v>85.05914910440046</v>
      </c>
      <c r="G23" s="1">
        <f t="shared" si="0"/>
        <v>47.05047201867888</v>
      </c>
      <c r="H23" s="48">
        <f t="shared" si="2"/>
        <v>2456.4999999999964</v>
      </c>
      <c r="I23" s="48">
        <f t="shared" si="1"/>
        <v>15738.400000000001</v>
      </c>
    </row>
    <row r="24" spans="1:9" ht="18">
      <c r="A24" s="26" t="s">
        <v>15</v>
      </c>
      <c r="B24" s="46">
        <f>1076.8+0.9</f>
        <v>1077.7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0.6708070947267291</v>
      </c>
      <c r="F24" s="1">
        <f t="shared" si="3"/>
        <v>94.8501438248121</v>
      </c>
      <c r="G24" s="1">
        <f t="shared" si="0"/>
        <v>64.22467956773058</v>
      </c>
      <c r="H24" s="48">
        <f t="shared" si="2"/>
        <v>55.500000000000114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3621.4000000000024</v>
      </c>
      <c r="E25" s="1">
        <f>D25/D18*100</f>
        <v>2.376502458269789</v>
      </c>
      <c r="F25" s="1">
        <f t="shared" si="3"/>
        <v>40.93642611683844</v>
      </c>
      <c r="G25" s="1">
        <f t="shared" si="0"/>
        <v>27.26218796109488</v>
      </c>
      <c r="H25" s="48">
        <f t="shared" si="2"/>
        <v>5225.000000000014</v>
      </c>
      <c r="I25" s="48">
        <f t="shared" si="1"/>
        <v>9662.200000000008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</f>
        <v>30010.4</v>
      </c>
      <c r="E33" s="3">
        <f>D33/D150*100</f>
        <v>3.3411552360637775</v>
      </c>
      <c r="F33" s="3">
        <f>D33/B33*100</f>
        <v>88.98218897418337</v>
      </c>
      <c r="G33" s="3">
        <f t="shared" si="0"/>
        <v>62.064971914992185</v>
      </c>
      <c r="H33" s="51">
        <f t="shared" si="2"/>
        <v>3715.899999999994</v>
      </c>
      <c r="I33" s="51">
        <f t="shared" si="1"/>
        <v>18342.799999999996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</f>
        <v>21973.299999999992</v>
      </c>
      <c r="E34" s="1">
        <f>D34/D33*100</f>
        <v>73.21895076373521</v>
      </c>
      <c r="F34" s="1">
        <f t="shared" si="3"/>
        <v>91.58632705204668</v>
      </c>
      <c r="G34" s="1">
        <f t="shared" si="0"/>
        <v>60.450407573185714</v>
      </c>
      <c r="H34" s="48">
        <f t="shared" si="2"/>
        <v>2018.6000000000095</v>
      </c>
      <c r="I34" s="48">
        <f t="shared" si="1"/>
        <v>14376.000000000004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</f>
        <v>1256.4999999999995</v>
      </c>
      <c r="E36" s="1">
        <f>D36/D33*100</f>
        <v>4.1868818809479365</v>
      </c>
      <c r="F36" s="1">
        <f t="shared" si="3"/>
        <v>66.5836468655609</v>
      </c>
      <c r="G36" s="1">
        <f t="shared" si="0"/>
        <v>37.126226214395444</v>
      </c>
      <c r="H36" s="48">
        <f t="shared" si="2"/>
        <v>630.6000000000004</v>
      </c>
      <c r="I36" s="48">
        <f t="shared" si="1"/>
        <v>2127.9000000000005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1.1059499373550508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0.08497054354490444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6423.200000000009</v>
      </c>
      <c r="E39" s="1">
        <f>D39/D33*100</f>
        <v>21.403246874416897</v>
      </c>
      <c r="F39" s="1">
        <f t="shared" si="3"/>
        <v>91.53899870313121</v>
      </c>
      <c r="G39" s="1">
        <f t="shared" si="0"/>
        <v>84.19010669253161</v>
      </c>
      <c r="H39" s="48">
        <f>B39-D39</f>
        <v>593.6999999999853</v>
      </c>
      <c r="I39" s="48">
        <f t="shared" si="1"/>
        <v>1206.1999999999925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</f>
        <v>576.6000000000001</v>
      </c>
      <c r="E43" s="3">
        <f>D43/D150*100</f>
        <v>0.06419474945733393</v>
      </c>
      <c r="F43" s="3">
        <f>D43/B43*100</f>
        <v>74.36161980913079</v>
      </c>
      <c r="G43" s="3">
        <f t="shared" si="0"/>
        <v>43.07807246918193</v>
      </c>
      <c r="H43" s="51">
        <f t="shared" si="2"/>
        <v>198.79999999999984</v>
      </c>
      <c r="I43" s="51">
        <f t="shared" si="1"/>
        <v>761.8999999999999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</f>
        <v>4601.6</v>
      </c>
      <c r="E45" s="3">
        <f>D45/D150*100</f>
        <v>0.5123110633070895</v>
      </c>
      <c r="F45" s="3">
        <f>D45/B45*100</f>
        <v>90.78641044864459</v>
      </c>
      <c r="G45" s="3">
        <f aca="true" t="shared" si="4" ref="G45:G76">D45/C45*100</f>
        <v>59.09411961114179</v>
      </c>
      <c r="H45" s="51">
        <f>B45-D45</f>
        <v>467</v>
      </c>
      <c r="I45" s="51">
        <f aca="true" t="shared" si="5" ref="I45:I77">C45-D45</f>
        <v>3185.3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88.99947844228096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0.017385257301808062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0.7671244784422809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6.508605702364395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170.59999999999974</v>
      </c>
      <c r="E50" s="1">
        <f>D50/D45*100</f>
        <v>3.7074061196105643</v>
      </c>
      <c r="F50" s="1">
        <f t="shared" si="6"/>
        <v>74.01301518438156</v>
      </c>
      <c r="G50" s="1">
        <f t="shared" si="4"/>
        <v>48.42463809253467</v>
      </c>
      <c r="H50" s="48">
        <f t="shared" si="7"/>
        <v>59.9000000000006</v>
      </c>
      <c r="I50" s="48">
        <f t="shared" si="5"/>
        <v>181.70000000000044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</f>
        <v>9092.899999999994</v>
      </c>
      <c r="E51" s="3">
        <f>D51/D150*100</f>
        <v>1.0123420696160097</v>
      </c>
      <c r="F51" s="3">
        <f>D51/B51*100</f>
        <v>78.50957096849389</v>
      </c>
      <c r="G51" s="3">
        <f t="shared" si="4"/>
        <v>53.04735402045373</v>
      </c>
      <c r="H51" s="51">
        <f>B51-D51</f>
        <v>2489.0000000000055</v>
      </c>
      <c r="I51" s="51">
        <f t="shared" si="5"/>
        <v>8048.200000000004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66.97863167966219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1.5561592011349528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</f>
        <v>371.8</v>
      </c>
      <c r="E55" s="1">
        <f>D55/D51*100</f>
        <v>4.088904529907953</v>
      </c>
      <c r="F55" s="1">
        <f t="shared" si="6"/>
        <v>62.63477088948787</v>
      </c>
      <c r="G55" s="1">
        <f t="shared" si="4"/>
        <v>39.84567570464045</v>
      </c>
      <c r="H55" s="48">
        <f t="shared" si="7"/>
        <v>221.8</v>
      </c>
      <c r="I55" s="48">
        <f t="shared" si="5"/>
        <v>561.3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1.3197109832946594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2369.2999999999956</v>
      </c>
      <c r="E57" s="1">
        <f>D57/D51*100</f>
        <v>26.056593606000256</v>
      </c>
      <c r="F57" s="1">
        <f t="shared" si="6"/>
        <v>62.356563848826084</v>
      </c>
      <c r="G57" s="1">
        <f t="shared" si="4"/>
        <v>44.03657788599143</v>
      </c>
      <c r="H57" s="48">
        <f>B57-D57</f>
        <v>1430.3000000000038</v>
      </c>
      <c r="I57" s="48">
        <f>C57-D57</f>
        <v>3011.000000000002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</f>
        <v>1834.8999999999996</v>
      </c>
      <c r="E59" s="3">
        <f>D59/D150*100</f>
        <v>0.20428537249265002</v>
      </c>
      <c r="F59" s="3">
        <f>D59/B59*100</f>
        <v>34.70063164264911</v>
      </c>
      <c r="G59" s="3">
        <f t="shared" si="4"/>
        <v>29.926281110349993</v>
      </c>
      <c r="H59" s="51">
        <f>B59-D59</f>
        <v>3452.9000000000005</v>
      </c>
      <c r="I59" s="51">
        <f t="shared" si="5"/>
        <v>4296.5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54.31358657147529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16.98730176031392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</f>
        <v>197.70000000000002</v>
      </c>
      <c r="E62" s="1">
        <f>D62/D59*100</f>
        <v>10.774429124202957</v>
      </c>
      <c r="F62" s="1">
        <f t="shared" si="6"/>
        <v>53.08807733619765</v>
      </c>
      <c r="G62" s="1">
        <f t="shared" si="4"/>
        <v>31.505976095617534</v>
      </c>
      <c r="H62" s="48">
        <f t="shared" si="7"/>
        <v>174.69999999999996</v>
      </c>
      <c r="I62" s="48">
        <f t="shared" si="5"/>
        <v>429.79999999999995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13.733718458771598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76.89999999999952</v>
      </c>
      <c r="E64" s="1">
        <f>D64/D59*100</f>
        <v>4.190964085236228</v>
      </c>
      <c r="F64" s="1">
        <f t="shared" si="6"/>
        <v>60.125097732603315</v>
      </c>
      <c r="G64" s="1">
        <f t="shared" si="4"/>
        <v>38.818778394749955</v>
      </c>
      <c r="H64" s="48">
        <f t="shared" si="7"/>
        <v>51.000000000000284</v>
      </c>
      <c r="I64" s="48">
        <f t="shared" si="5"/>
        <v>121.2000000000001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0.019984317599013944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</f>
        <v>41302.8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</f>
        <v>35277.99999999999</v>
      </c>
      <c r="E90" s="3">
        <f>D90/D150*100</f>
        <v>3.9276142409917196</v>
      </c>
      <c r="F90" s="3">
        <f aca="true" t="shared" si="10" ref="F90:F96">D90/B90*100</f>
        <v>85.41309548020955</v>
      </c>
      <c r="G90" s="3">
        <f t="shared" si="8"/>
        <v>59.494236590692516</v>
      </c>
      <c r="H90" s="51">
        <f aca="true" t="shared" si="11" ref="H90:H96">B90-D90</f>
        <v>6024.80000000001</v>
      </c>
      <c r="I90" s="51">
        <f t="shared" si="9"/>
        <v>24018.500000000015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</f>
        <v>30098.200000000004</v>
      </c>
      <c r="E91" s="1">
        <f>D91/D90*100</f>
        <v>85.31719485231592</v>
      </c>
      <c r="F91" s="1">
        <f t="shared" si="10"/>
        <v>86.99354301668875</v>
      </c>
      <c r="G91" s="1">
        <f t="shared" si="8"/>
        <v>60.58328485709744</v>
      </c>
      <c r="H91" s="48">
        <f t="shared" si="11"/>
        <v>4499.999999999993</v>
      </c>
      <c r="I91" s="48">
        <f t="shared" si="9"/>
        <v>19582.499999999993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</f>
        <v>1060.8999999999999</v>
      </c>
      <c r="E92" s="1">
        <f>D92/D90*100</f>
        <v>3.0072566472022224</v>
      </c>
      <c r="F92" s="1">
        <f t="shared" si="10"/>
        <v>82.84397938466344</v>
      </c>
      <c r="G92" s="1">
        <f t="shared" si="8"/>
        <v>50.00942773640048</v>
      </c>
      <c r="H92" s="48">
        <f t="shared" si="11"/>
        <v>219.70000000000005</v>
      </c>
      <c r="I92" s="48">
        <f t="shared" si="9"/>
        <v>1060.5000000000002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5424.0000000000055</v>
      </c>
      <c r="C94" s="47">
        <f>C90-C91-C92-C93</f>
        <v>7494.400000000011</v>
      </c>
      <c r="D94" s="47">
        <f>D90-D91-D92-D93</f>
        <v>4118.899999999989</v>
      </c>
      <c r="E94" s="1">
        <f>D94/D90*100</f>
        <v>11.675548500481856</v>
      </c>
      <c r="F94" s="1">
        <f t="shared" si="10"/>
        <v>75.93842182890828</v>
      </c>
      <c r="G94" s="1">
        <f>D94/C94*100</f>
        <v>54.95970324508944</v>
      </c>
      <c r="H94" s="48">
        <f t="shared" si="11"/>
        <v>1305.1000000000167</v>
      </c>
      <c r="I94" s="48">
        <f>C94-D94</f>
        <v>3375.500000000022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</f>
        <v>53809.5</v>
      </c>
      <c r="E95" s="115">
        <f>D95/D150*100</f>
        <v>5.990786283254266</v>
      </c>
      <c r="F95" s="118">
        <f t="shared" si="10"/>
        <v>90.08940380719584</v>
      </c>
      <c r="G95" s="114">
        <f>D95/C95*100</f>
        <v>68.62239985512774</v>
      </c>
      <c r="H95" s="120">
        <f t="shared" si="11"/>
        <v>5919.5</v>
      </c>
      <c r="I95" s="130">
        <f>C95-D95</f>
        <v>24604.399999999994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</f>
        <v>3569.8</v>
      </c>
      <c r="E96" s="125">
        <f>D96/D95*100</f>
        <v>6.634144528382535</v>
      </c>
      <c r="F96" s="126">
        <f t="shared" si="10"/>
        <v>81.78610703812316</v>
      </c>
      <c r="G96" s="127">
        <f>D96/C96*100</f>
        <v>44.19436706901888</v>
      </c>
      <c r="H96" s="131">
        <f t="shared" si="11"/>
        <v>795</v>
      </c>
      <c r="I96" s="132">
        <f>C96-D96</f>
        <v>4507.7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</f>
        <v>5224.800000000001</v>
      </c>
      <c r="E102" s="22">
        <f>D102/D150*100</f>
        <v>0.5816939420129698</v>
      </c>
      <c r="F102" s="22">
        <f>D102/B102*100</f>
        <v>76.12886305022512</v>
      </c>
      <c r="G102" s="22">
        <f aca="true" t="shared" si="12" ref="G102:G148">D102/C102*100</f>
        <v>49.78418088785983</v>
      </c>
      <c r="H102" s="87">
        <f aca="true" t="shared" si="13" ref="H102:H107">B102-D102</f>
        <v>1638.2999999999993</v>
      </c>
      <c r="I102" s="87">
        <f aca="true" t="shared" si="14" ref="I102:I148">C102-D102</f>
        <v>5270.0999999999985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1.4278058490277137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</f>
        <v>4557.099999999999</v>
      </c>
      <c r="E104" s="1">
        <f>D104/D102*100</f>
        <v>87.22056346654415</v>
      </c>
      <c r="F104" s="1">
        <f aca="true" t="shared" si="15" ref="F104:F148">D104/B104*100</f>
        <v>82.48592683765634</v>
      </c>
      <c r="G104" s="1">
        <f t="shared" si="12"/>
        <v>53.00925925925925</v>
      </c>
      <c r="H104" s="48">
        <f t="shared" si="13"/>
        <v>967.6000000000004</v>
      </c>
      <c r="I104" s="48">
        <f t="shared" si="14"/>
        <v>4039.7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593.1000000000013</v>
      </c>
      <c r="E106" s="92">
        <f>D106/D102*100</f>
        <v>11.351630684428134</v>
      </c>
      <c r="F106" s="92">
        <f t="shared" si="15"/>
        <v>47.58122743682317</v>
      </c>
      <c r="G106" s="92">
        <f t="shared" si="12"/>
        <v>34.67407190879867</v>
      </c>
      <c r="H106" s="132">
        <f>B106-D106</f>
        <v>653.3999999999996</v>
      </c>
      <c r="I106" s="132">
        <f t="shared" si="14"/>
        <v>1117.3999999999987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395624.5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349988</v>
      </c>
      <c r="E107" s="90">
        <f>D107/D150*100</f>
        <v>38.96529998798714</v>
      </c>
      <c r="F107" s="90">
        <f>D107/B107*100</f>
        <v>88.46469316232944</v>
      </c>
      <c r="G107" s="90">
        <f t="shared" si="12"/>
        <v>62.11555806708214</v>
      </c>
      <c r="H107" s="89">
        <f t="shared" si="13"/>
        <v>45636.5</v>
      </c>
      <c r="I107" s="89">
        <f t="shared" si="14"/>
        <v>213458.59999999986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</f>
        <v>811.5999999999998</v>
      </c>
      <c r="E108" s="6">
        <f>D108/D107*100</f>
        <v>0.23189366492565455</v>
      </c>
      <c r="F108" s="6">
        <f t="shared" si="15"/>
        <v>59.15451895043731</v>
      </c>
      <c r="G108" s="6">
        <f t="shared" si="12"/>
        <v>37.46653125288523</v>
      </c>
      <c r="H108" s="65">
        <f aca="true" t="shared" si="16" ref="H108:H148">B108-D108</f>
        <v>560.4000000000002</v>
      </c>
      <c r="I108" s="65">
        <f t="shared" si="14"/>
        <v>1354.6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49.02661409561361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0.09757477399225115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0.0036858406573939675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1190.7</v>
      </c>
      <c r="C114" s="65">
        <v>1795.8</v>
      </c>
      <c r="D114" s="76">
        <f>82.2+4.4+0.2+16.8+100.8+0.1+8.3+21.3+93.2+14.5+11.8+88.2+4.6+1.1+5.8+6+2.3+112.3+12.6+0.8+1.5+0.2+0.2+72.9+5.6+10.9+0.3+11.7+5.8+0.6+108.3+0.1+3+1.3+29.1</f>
        <v>838.8000000000001</v>
      </c>
      <c r="E114" s="6">
        <f>D114/D107*100</f>
        <v>0.23966535995519847</v>
      </c>
      <c r="F114" s="6">
        <f t="shared" si="15"/>
        <v>70.44595616024188</v>
      </c>
      <c r="G114" s="6">
        <f t="shared" si="12"/>
        <v>46.708987637821586</v>
      </c>
      <c r="H114" s="65">
        <f t="shared" si="16"/>
        <v>351.9</v>
      </c>
      <c r="I114" s="65">
        <f t="shared" si="14"/>
        <v>956.9999999999999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0.00428586122952787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17.1-0.3+0.8+0.3+21.4+4.2+0.3+17.6+4.2+0.8+0.3+16.8+0.3+2+2.2+17.7+1.1+4.1+17.7+0.8+4.3+0.3+1.6+0.3</f>
        <v>135.9</v>
      </c>
      <c r="E118" s="6">
        <f>D118/D107*100</f>
        <v>0.038829902739522505</v>
      </c>
      <c r="F118" s="6">
        <f t="shared" si="15"/>
        <v>95.97457627118645</v>
      </c>
      <c r="G118" s="6">
        <f t="shared" si="12"/>
        <v>58.07692307692308</v>
      </c>
      <c r="H118" s="65">
        <f t="shared" si="16"/>
        <v>5.699999999999989</v>
      </c>
      <c r="I118" s="65">
        <f t="shared" si="14"/>
        <v>98.1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75.49668874172187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0.05831628512977589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4.981256500222864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v>89.9</v>
      </c>
      <c r="C127" s="57">
        <v>95.1</v>
      </c>
      <c r="D127" s="80">
        <f>4.5+17.5+0.7</f>
        <v>22.7</v>
      </c>
      <c r="E127" s="17">
        <f>D127/D107*100</f>
        <v>0.006485936660685508</v>
      </c>
      <c r="F127" s="6">
        <f t="shared" si="15"/>
        <v>25.250278086763068</v>
      </c>
      <c r="G127" s="6">
        <f t="shared" si="12"/>
        <v>23.869610935856993</v>
      </c>
      <c r="H127" s="65">
        <f t="shared" si="16"/>
        <v>67.2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0.04494439809364892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0.00591448849674846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0.002828668411488394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0.04763020446415306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0.20397842211732972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0.098574808279141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</f>
        <v>24152.3</v>
      </c>
      <c r="E143" s="17">
        <f>D143/D107*100</f>
        <v>6.900893744928398</v>
      </c>
      <c r="F143" s="107">
        <f t="shared" si="17"/>
        <v>83.38241437286169</v>
      </c>
      <c r="G143" s="6">
        <f t="shared" si="12"/>
        <v>60.765547831643886</v>
      </c>
      <c r="H143" s="65">
        <f t="shared" si="16"/>
        <v>4813.4000000000015</v>
      </c>
      <c r="I143" s="65">
        <f t="shared" si="14"/>
        <v>15594.399999999998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0.5983062276420906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0.17220590420242982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</f>
        <v>284186.00000000006</v>
      </c>
      <c r="E147" s="17">
        <f>D147/D107*100</f>
        <v>81.19878395830716</v>
      </c>
      <c r="F147" s="6">
        <f t="shared" si="17"/>
        <v>88.97952180387475</v>
      </c>
      <c r="G147" s="6">
        <f t="shared" si="12"/>
        <v>63.073938415762974</v>
      </c>
      <c r="H147" s="65">
        <f t="shared" si="16"/>
        <v>35197.59999999992</v>
      </c>
      <c r="I147" s="65">
        <f t="shared" si="14"/>
        <v>166374.09999999992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</f>
        <v>17723.200000000004</v>
      </c>
      <c r="E148" s="17">
        <f>D148/D107*100</f>
        <v>5.063945049544557</v>
      </c>
      <c r="F148" s="6">
        <f t="shared" si="15"/>
        <v>91.66666666666669</v>
      </c>
      <c r="G148" s="6">
        <f t="shared" si="12"/>
        <v>61.11111111111113</v>
      </c>
      <c r="H148" s="65">
        <f t="shared" si="16"/>
        <v>1611.199999999997</v>
      </c>
      <c r="I148" s="65">
        <f t="shared" si="14"/>
        <v>11278.399999999994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403897.6</v>
      </c>
      <c r="C149" s="81">
        <f>C43+C69+C72+C77+C79+C87+C102+C107+C100+C84+C98</f>
        <v>580527.2999999998</v>
      </c>
      <c r="D149" s="57">
        <f>D43+D69+D72+D77+D79+D87+D102+D107+D100+D84+D98</f>
        <v>355968.9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898204.3</v>
      </c>
      <c r="E150" s="35">
        <v>100</v>
      </c>
      <c r="F150" s="3">
        <f>D150/B150*100</f>
        <v>87.67140228575099</v>
      </c>
      <c r="G150" s="3">
        <f aca="true" t="shared" si="18" ref="G150:G156">D150/C150*100</f>
        <v>59.748564980311095</v>
      </c>
      <c r="H150" s="51">
        <f aca="true" t="shared" si="19" ref="H150:H156">B150-D150</f>
        <v>126308</v>
      </c>
      <c r="I150" s="51">
        <f aca="true" t="shared" si="20" ref="I150:I156">C150-D150</f>
        <v>605102.5999999996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374253.0999999999</v>
      </c>
      <c r="E151" s="6">
        <f>D151/D150*100</f>
        <v>41.66681232766308</v>
      </c>
      <c r="F151" s="6">
        <f aca="true" t="shared" si="21" ref="F151:F162">D151/B151*100</f>
        <v>92.73574755667796</v>
      </c>
      <c r="G151" s="6">
        <f t="shared" si="18"/>
        <v>61.54912730885436</v>
      </c>
      <c r="H151" s="65">
        <f t="shared" si="19"/>
        <v>29316.300000000105</v>
      </c>
      <c r="I151" s="76">
        <f t="shared" si="20"/>
        <v>233802.79999999976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72336.70000000001</v>
      </c>
      <c r="C152" s="65">
        <f>C11+C23+C36+C55+C62+C92+C49+C140+C109+C112+C96+C137</f>
        <v>121928.70000000001</v>
      </c>
      <c r="D152" s="65">
        <f>D11+D23+D36+D55+D62+D92+D49+D140+D109+D112+D96+D137</f>
        <v>52776.5</v>
      </c>
      <c r="E152" s="6">
        <f>D152/D150*100</f>
        <v>5.875779040469968</v>
      </c>
      <c r="F152" s="6">
        <f t="shared" si="21"/>
        <v>72.95950741463184</v>
      </c>
      <c r="G152" s="6">
        <f t="shared" si="18"/>
        <v>43.28472295694122</v>
      </c>
      <c r="H152" s="65">
        <f t="shared" si="19"/>
        <v>19560.20000000001</v>
      </c>
      <c r="I152" s="76">
        <f t="shared" si="20"/>
        <v>69152.20000000001</v>
      </c>
      <c r="K152" s="43"/>
      <c r="L152" s="98"/>
    </row>
    <row r="153" spans="1:12" ht="18.75">
      <c r="A153" s="20" t="s">
        <v>1</v>
      </c>
      <c r="B153" s="64">
        <f>B22+B10+B54+B48+B61+B35+B123</f>
        <v>22444.899999999998</v>
      </c>
      <c r="C153" s="64">
        <f>C22+C10+C54+C48+C61+C35+C123</f>
        <v>31721.800000000003</v>
      </c>
      <c r="D153" s="64">
        <f>D22+D10+D54+D48+D61+D35+D123</f>
        <v>17998.800000000007</v>
      </c>
      <c r="E153" s="6">
        <f>D153/D150*100</f>
        <v>2.0038648222904305</v>
      </c>
      <c r="F153" s="6">
        <f t="shared" si="21"/>
        <v>80.19104562729176</v>
      </c>
      <c r="G153" s="6">
        <f t="shared" si="18"/>
        <v>56.739529282701504</v>
      </c>
      <c r="H153" s="65">
        <f t="shared" si="19"/>
        <v>4446.099999999991</v>
      </c>
      <c r="I153" s="76">
        <f t="shared" si="20"/>
        <v>13722.999999999996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19717.400000000005</v>
      </c>
      <c r="C154" s="64">
        <f>C12+C24+C104+C63+C38+C93+C129+C56</f>
        <v>29372.4</v>
      </c>
      <c r="D154" s="64">
        <f>D12+D24+D104+D63+D38+D93+D129+D56</f>
        <v>14084.7</v>
      </c>
      <c r="E154" s="6">
        <f>D154/D150*100</f>
        <v>1.5680953653862488</v>
      </c>
      <c r="F154" s="6">
        <f t="shared" si="21"/>
        <v>71.4328461156136</v>
      </c>
      <c r="G154" s="6">
        <f t="shared" si="18"/>
        <v>47.9521591698329</v>
      </c>
      <c r="H154" s="65">
        <f t="shared" si="19"/>
        <v>5632.700000000004</v>
      </c>
      <c r="I154" s="76">
        <f t="shared" si="20"/>
        <v>15287.7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13685.1</v>
      </c>
      <c r="E155" s="6">
        <f>D155/D150*100</f>
        <v>1.5236066004137365</v>
      </c>
      <c r="F155" s="6">
        <f t="shared" si="21"/>
        <v>80.4348209405251</v>
      </c>
      <c r="G155" s="6">
        <f t="shared" si="18"/>
        <v>61.39927407161478</v>
      </c>
      <c r="H155" s="65">
        <f t="shared" si="19"/>
        <v>3328.800000000001</v>
      </c>
      <c r="I155" s="76">
        <f t="shared" si="20"/>
        <v>8603.599999999997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489429.9999999999</v>
      </c>
      <c r="C156" s="64">
        <f>C150-C151-C152-C153-C154-C155</f>
        <v>689939.4</v>
      </c>
      <c r="D156" s="64">
        <f>D150-D151-D152-D153-D154-D155</f>
        <v>425406.10000000015</v>
      </c>
      <c r="E156" s="6">
        <f>D156/D150*100</f>
        <v>47.36184184377654</v>
      </c>
      <c r="F156" s="6">
        <f t="shared" si="21"/>
        <v>86.91868091453328</v>
      </c>
      <c r="G156" s="40">
        <f t="shared" si="18"/>
        <v>61.65847319344281</v>
      </c>
      <c r="H156" s="65">
        <f t="shared" si="19"/>
        <v>64023.89999999973</v>
      </c>
      <c r="I156" s="65">
        <f t="shared" si="20"/>
        <v>264533.2999999999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</f>
        <v>8787.400000000003</v>
      </c>
      <c r="E158" s="14"/>
      <c r="F158" s="6">
        <f t="shared" si="21"/>
        <v>30.366510239202714</v>
      </c>
      <c r="G158" s="6">
        <f aca="true" t="shared" si="22" ref="G158:G167">D158/C158*100</f>
        <v>21.2195557787877</v>
      </c>
      <c r="H158" s="65">
        <f>B158-D158</f>
        <v>20150.399999999994</v>
      </c>
      <c r="I158" s="65">
        <f aca="true" t="shared" si="23" ref="I158:I167">C158-D158</f>
        <v>32624.399999999994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</f>
        <v>22311.700000000004</v>
      </c>
      <c r="E159" s="6"/>
      <c r="F159" s="6">
        <f t="shared" si="21"/>
        <v>58.22742195614617</v>
      </c>
      <c r="G159" s="6">
        <f t="shared" si="22"/>
        <v>39.79833006016564</v>
      </c>
      <c r="H159" s="65">
        <f aca="true" t="shared" si="24" ref="H159:H166">B159-D159</f>
        <v>16006.5</v>
      </c>
      <c r="I159" s="65">
        <f t="shared" si="23"/>
        <v>33750.2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</f>
        <v>144865.5</v>
      </c>
      <c r="E160" s="6"/>
      <c r="F160" s="6">
        <f t="shared" si="21"/>
        <v>58.612815270636</v>
      </c>
      <c r="G160" s="6">
        <f t="shared" si="22"/>
        <v>38.801173365503026</v>
      </c>
      <c r="H160" s="65">
        <f t="shared" si="24"/>
        <v>102291.20000000001</v>
      </c>
      <c r="I160" s="65">
        <f t="shared" si="23"/>
        <v>228487.90000000002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</f>
        <v>6288.5999999999985</v>
      </c>
      <c r="E162" s="17"/>
      <c r="F162" s="6">
        <f t="shared" si="21"/>
        <v>53.27200182977965</v>
      </c>
      <c r="G162" s="6">
        <f t="shared" si="22"/>
        <v>45.96224263819149</v>
      </c>
      <c r="H162" s="65">
        <f t="shared" si="24"/>
        <v>5516.100000000002</v>
      </c>
      <c r="I162" s="65">
        <f t="shared" si="23"/>
        <v>7393.500000000002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1084081.4</v>
      </c>
      <c r="E167" s="22"/>
      <c r="F167" s="3">
        <f>D167/B167*100</f>
        <v>80.00006789163845</v>
      </c>
      <c r="G167" s="3">
        <f t="shared" si="22"/>
        <v>54.343793327023114</v>
      </c>
      <c r="H167" s="51">
        <f>B167-D167</f>
        <v>271019.19999999995</v>
      </c>
      <c r="I167" s="51">
        <f t="shared" si="23"/>
        <v>910776.3999999997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898204.3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898204.3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2016-08-19T05:03:21Z</dcterms:modified>
  <cp:category/>
  <cp:version/>
  <cp:contentType/>
  <cp:contentStatus/>
</cp:coreProperties>
</file>